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9-2024\1 výzva\"/>
    </mc:Choice>
  </mc:AlternateContent>
  <xr:revisionPtr revIDLastSave="0" documentId="13_ncr:1_{6FE772C6-9868-452B-8198-EAD41188C30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T13" i="1"/>
  <c r="S14" i="1"/>
  <c r="T14" i="1"/>
  <c r="S15" i="1"/>
  <c r="T15" i="1"/>
  <c r="P13" i="1"/>
  <c r="P14" i="1"/>
  <c r="P15" i="1"/>
  <c r="S8" i="1" l="1"/>
  <c r="T8" i="1"/>
  <c r="S9" i="1"/>
  <c r="T9" i="1"/>
  <c r="S10" i="1"/>
  <c r="T10" i="1"/>
  <c r="S11" i="1"/>
  <c r="T11" i="1"/>
  <c r="S12" i="1"/>
  <c r="T12" i="1"/>
  <c r="P8" i="1"/>
  <c r="P9" i="1"/>
  <c r="P10" i="1"/>
  <c r="P11" i="1"/>
  <c r="P12" i="1"/>
  <c r="S7" i="1" l="1"/>
  <c r="R18" i="1" s="1"/>
  <c r="P7" i="1"/>
  <c r="Q18" i="1" s="1"/>
  <c r="T7" i="1" l="1"/>
</calcChain>
</file>

<file path=xl/sharedStrings.xml><?xml version="1.0" encoding="utf-8"?>
<sst xmlns="http://schemas.openxmlformats.org/spreadsheetml/2006/main" count="104" uniqueCount="71">
  <si>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</si>
  <si>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</si>
  <si>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</si>
  <si>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</si>
  <si>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</si>
  <si>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</si>
  <si>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</si>
  <si>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</si>
  <si>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</si>
  <si>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</si>
  <si>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</si>
  <si>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</si>
  <si>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</si>
  <si>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32341000-5 - Mikrofony</t>
  </si>
  <si>
    <t>32342100-3 - Hlavová sluchátka</t>
  </si>
  <si>
    <t>32351000-8 - Příslušenství pro zvuková a video zařízení</t>
  </si>
  <si>
    <t>32581100-0 - Pro přenos dat kabelové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</si>
  <si>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</si>
  <si>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</si>
  <si>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</si>
  <si>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</si>
  <si>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</si>
  <si>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</si>
  <si>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</si>
  <si>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</si>
  <si>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</si>
  <si>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</si>
  <si>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</si>
  <si>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</si>
  <si>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</si>
  <si>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</si>
  <si>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</si>
  <si>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</si>
  <si>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ANO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</si>
  <si>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</si>
  <si>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</si>
  <si>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Příloha č. 2 Kupní smlouvy - Technická specifikace
Audiovizuální technika (II.) 059 - 2024</t>
  </si>
  <si>
    <t>Samostatná faktura</t>
  </si>
  <si>
    <t>do 20.12.2024</t>
  </si>
  <si>
    <t>Konferenční mikrofon</t>
  </si>
  <si>
    <t>Mikrofon konferenční,
připojení skrze Bluetooth (min. 5.1) a USB, USB-C, 
výdrž min. 10 hodin na baterii, 
délka kabelu min. 0,8 m, 
všesměrové snímání, 
frekvence min. rozsah 150 - 7000 Hz, 
vhodný pro mluvené slovo.</t>
  </si>
  <si>
    <t>Název projektu: Pokročilá AI robotika pro výrobu a inspekci složitých komponent a její demonstrační aplikace (ICIAD)
Číslo projektu: TM04000031</t>
  </si>
  <si>
    <t>Adéla Půčková
 Tel.: 37763 2541</t>
  </si>
  <si>
    <t>Technická 8, 
301 00 Plzeň,
Fakulta aplikovaných věd - Nové technologie pro informační společnost (NTIS),
místnost UN 607</t>
  </si>
  <si>
    <t>1 x Schlegel
1 x xSevera
1 x Půčková</t>
  </si>
  <si>
    <t>Zelené laserové ukazovátko s Prezentérem</t>
  </si>
  <si>
    <t>Ing. David Lávička, Ph.D.,
Tel.: 605 726 363,
37763 4712</t>
  </si>
  <si>
    <t>Teslova 9, 
301 00 Plzeň,
Nové technologie – výzkumné centrum - budova F</t>
  </si>
  <si>
    <t>Zelené laserové ukazovátko s prezentérem.
Min. dosah  42 m.
Připojení  USB přijímač.
Barva laseru ukazovátka - zelený laser, joystick a podsvícené tlačítka.</t>
  </si>
  <si>
    <t>Kabel XLR</t>
  </si>
  <si>
    <t>Kabel Jack</t>
  </si>
  <si>
    <t>Stojan na reprobox</t>
  </si>
  <si>
    <t>Mikrofon</t>
  </si>
  <si>
    <t>Martin Koldinský,
Tel.: 37763 1713,
602 298 097</t>
  </si>
  <si>
    <t>Sady Pětatřicátníků 14, 
301 00 Plzeň,
Fakulta právnická - Děkanát,
místnost PC 115</t>
  </si>
  <si>
    <t>Kabel XLR F - XLR M, délka 15 m.</t>
  </si>
  <si>
    <t>Kabel Jack 6,3 M  - Jack 6,3 M, délka 10 m.</t>
  </si>
  <si>
    <t>Ocelový stojan na reprobox, 
průměr tyče 35 mm, 
nastavitelná výška min. 1700 mm, 
nosnost min. 30 kg.</t>
  </si>
  <si>
    <t>Bezdrátový mikrofon kompatibilní s konferenčním systémem DEXON WA 510RCT.</t>
  </si>
  <si>
    <t>Sluchátka s mikrofonem</t>
  </si>
  <si>
    <t>Bezdrátová sluchátka - s mikrofonem</t>
  </si>
  <si>
    <t>Adéla Půčková,
 Tel.: 37763 2541</t>
  </si>
  <si>
    <t>Severa 3x</t>
  </si>
  <si>
    <t>Goubej</t>
  </si>
  <si>
    <t>Stereo headset s dálkovým ovládáním na kabelu, 
frekvenční rozsah min. 45 Hz - 17 kHz sluchátka, min. 90 Hz - 15 kHz mikrofon, 
min. citlivost mikrofonu -40 dB, min. citlivost sluchátek 95 dB, 
připojení audia i ovládání pouze přes USB-A.</t>
  </si>
  <si>
    <t>Bezdrátová sluchátka - s mikrofonem, přes hlavu, na uši, polouzavřená konstrukce,
Bluetooth verze 5.3, 
přijímání hovorů,
frekvenční rozsah 20-20000 Hz, 
citlivost alespoň 99 dB/mW,
impedance 32 Ohm, 
odnímatelný kabel, 
výdrž alespoň 95h.
Preferovaná černá barva.</t>
  </si>
  <si>
    <t>HDMI High Speed rpopojovací kabel 20 metrů</t>
  </si>
  <si>
    <t>Ing. Jan Matějka,
Tel.: 702 091 406,
37763 8503</t>
  </si>
  <si>
    <t>Univerzitní 22, 
301 00 Plzeň,
Fakulta strojní - Katedra technologie obrábění,
místnost UK 216</t>
  </si>
  <si>
    <t>20metrový propojovací HDMI kabel.
3násobé stínění.
Kabel má pozlacené konektory HDMI (M).
Datový přenos až 18 Gb/s.
Kabel podporuje technologie 3D, HDCP, ARC, HDR.
Určeno pro přenos videa v rozlišení až Ultra HD při 60 Hz.</t>
  </si>
  <si>
    <t xml:space="preserve">Název projektu: Pokročilá AI robotika pro výrobu a inspekci složitých komponent a její demonstrační aplikace (ICIAD)
Číslo projektu: TM04000031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</si>
</sst>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190">
    <xf numFmtId="0" fontId="0" fillId="0" borderId="0" xfId="0"/>
    <xf numFmtId="0" fontId="18" fillId="4" borderId="9" xfId="0" applyFont="1" applyFill="1" applyBorder="1" applyAlignment="1" applyProtection="1">
      <alignment horizontal="left" vertical="center" wrapText="1" indent="1"/>
      <protection locked="0"/>
    </xf>
    <xf numFmtId="164" fontId="18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1" xfId="0" applyFont="1" applyFill="1" applyBorder="1" applyAlignment="1" applyProtection="1">
      <alignment horizontal="left" vertical="center" wrapText="1" indent="1"/>
      <protection locked="0"/>
    </xf>
    <xf numFmtId="164" fontId="18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3" xfId="0" applyFont="1" applyFill="1" applyBorder="1" applyAlignment="1" applyProtection="1">
      <alignment horizontal="left" vertical="center" wrapText="1" indent="1"/>
      <protection locked="0"/>
    </xf>
    <xf numFmtId="164" fontId="18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9" xfId="0" applyFont="1" applyFill="1" applyBorder="1" applyAlignment="1" applyProtection="1">
      <alignment horizontal="left" vertical="center" wrapText="1" indent="1"/>
      <protection locked="0"/>
    </xf>
    <xf numFmtId="164" fontId="18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21" xfId="0" applyFont="1" applyFill="1" applyBorder="1" applyAlignment="1" applyProtection="1">
      <alignment horizontal="left" vertical="center" wrapText="1" indent="1"/>
      <protection locked="0"/>
    </xf>
    <xf numFmtId="164" fontId="18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7" xfId="0" applyFont="1" applyFill="1" applyBorder="1" applyAlignment="1" applyProtection="1">
      <alignment horizontal="lef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24" xfId="0" applyFont="1" applyFill="1" applyBorder="1" applyAlignment="1" applyProtection="1">
      <alignment horizontal="left" vertical="center" wrapText="1" indent="1"/>
      <protection locked="0"/>
    </xf>
    <xf numFmtId="164" fontId="18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center" wrapText="1"/>
    </xf>
    <xf numFmtId="0" fontId="2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0" fontId="18" fillId="4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18" fillId="4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left" vertical="center" wrapText="1" indent="1"/>
    </xf>
    <xf numFmtId="0" fontId="18" fillId="4" borderId="11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18" fillId="4" borderId="9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6" fillId="6" borderId="16" xfId="0" applyFont="1" applyFill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 wrapText="1" indent="1"/>
    </xf>
    <xf numFmtId="0" fontId="18" fillId="4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left" vertical="center" wrapText="1" indent="1"/>
    </xf>
    <xf numFmtId="0" fontId="18" fillId="4" borderId="2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0" fontId="18" fillId="4" borderId="24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6" fillId="6" borderId="25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18" fillId="4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6" xfId="0" applyBorder="1" applyProtection="1"/>
    <xf numFmtId="0" fontId="13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8"/>
  <sheetViews>
    <sheetView tabSelected="1" zoomScale="80" zoomScaleNormal="80" workbookViewId="0">
      <selection activeCell="F3" sqref="F3"/>
    </sheetView>
  </sheetViews>
  <sheetFormatPr defaultRowHeight="15" x14ac:dyDescent="0.25"/>
  <cols>
    <col min="1" max="1" width="1.42578125" style="21" bestFit="1" customWidth="1"/>
    <col min="2" max="2" width="5.7109375" style="21" bestFit="1" customWidth="1"/>
    <col min="3" max="3" width="37.7109375" style="20" bestFit="1" customWidth="1"/>
    <col min="4" max="4" width="11.42578125" style="188" customWidth="1"/>
    <col min="5" max="5" width="9" style="19" bestFit="1" customWidth="1"/>
    <col min="6" max="6" width="79.42578125" style="20" customWidth="1"/>
    <col min="7" max="7" width="38.42578125" style="20" customWidth="1"/>
    <col min="8" max="8" width="27.5703125" style="20" customWidth="1"/>
    <col min="9" max="9" width="23.140625" style="20" customWidth="1"/>
    <col min="10" max="10" width="14.42578125" style="20" bestFit="1" customWidth="1"/>
    <col min="11" max="11" width="50.42578125" style="21" customWidth="1"/>
    <col min="12" max="12" width="26.42578125" style="21" customWidth="1"/>
    <col min="13" max="13" width="29.7109375" style="21" customWidth="1"/>
    <col min="14" max="14" width="40.85546875" style="20" customWidth="1"/>
    <col min="15" max="15" width="26.7109375" style="20" customWidth="1"/>
    <col min="16" max="16" width="17.7109375" style="20" hidden="1" customWidth="1"/>
    <col min="17" max="17" width="24" style="21" bestFit="1" customWidth="1"/>
    <col min="18" max="18" width="24.140625" style="21" customWidth="1"/>
    <col min="19" max="19" width="19.7109375" style="21" customWidth="1"/>
    <col min="20" max="20" width="17.85546875" style="21" customWidth="1"/>
    <col min="21" max="21" width="11.5703125" style="21" hidden="1" customWidth="1"/>
    <col min="22" max="22" width="31" style="22" customWidth="1"/>
    <col min="23" max="16384" width="9.140625" style="21"/>
  </cols>
  <sheetData>
    <row r="1" spans="2:22" ht="43.5" customHeight="1" x14ac:dyDescent="0.25">
      <c r="B1" s="17" t="s">
        <v>36</v>
      </c>
      <c r="C1" s="18"/>
      <c r="D1" s="18"/>
    </row>
    <row r="2" spans="2:22" ht="18" customHeight="1" x14ac:dyDescent="0.25">
      <c r="C2" s="21"/>
      <c r="D2" s="23"/>
      <c r="E2" s="24"/>
      <c r="F2" s="25"/>
      <c r="G2" s="25"/>
      <c r="H2" s="25"/>
      <c r="I2" s="21"/>
      <c r="J2" s="26"/>
      <c r="N2" s="27"/>
      <c r="O2" s="25"/>
      <c r="P2" s="25"/>
      <c r="Q2" s="25"/>
      <c r="R2" s="25"/>
      <c r="T2" s="28"/>
      <c r="U2" s="29"/>
      <c r="V2" s="30"/>
    </row>
    <row r="3" spans="2:22" ht="18" customHeight="1" x14ac:dyDescent="0.25">
      <c r="B3" s="31"/>
      <c r="C3" s="32" t="s">
        <v>0</v>
      </c>
      <c r="D3" s="33"/>
      <c r="E3" s="33"/>
      <c r="F3" s="33"/>
      <c r="G3" s="34"/>
      <c r="H3" s="34"/>
      <c r="I3" s="34"/>
      <c r="J3" s="34"/>
      <c r="K3" s="34"/>
      <c r="L3" s="34"/>
      <c r="M3" s="28"/>
      <c r="N3" s="35"/>
      <c r="O3" s="35"/>
      <c r="P3" s="35"/>
      <c r="Q3" s="35"/>
      <c r="R3" s="35"/>
      <c r="T3" s="28"/>
    </row>
    <row r="4" spans="2:22" ht="18" customHeight="1" thickBot="1" x14ac:dyDescent="0.3">
      <c r="B4" s="36"/>
      <c r="C4" s="37" t="s">
        <v>1</v>
      </c>
      <c r="D4" s="33"/>
      <c r="E4" s="33"/>
      <c r="F4" s="33"/>
      <c r="G4" s="33"/>
      <c r="H4" s="33"/>
      <c r="I4" s="28"/>
      <c r="J4" s="28"/>
      <c r="K4" s="28"/>
      <c r="L4" s="28"/>
      <c r="M4" s="28"/>
      <c r="N4" s="25"/>
      <c r="O4" s="25"/>
      <c r="P4" s="25"/>
      <c r="Q4" s="28"/>
      <c r="R4" s="28"/>
      <c r="T4" s="28"/>
    </row>
    <row r="5" spans="2:22" ht="34.5" customHeight="1" thickBot="1" x14ac:dyDescent="0.3">
      <c r="B5" s="38"/>
      <c r="C5" s="39"/>
      <c r="D5" s="40"/>
      <c r="E5" s="40"/>
      <c r="F5" s="25"/>
      <c r="G5" s="41" t="s">
        <v>2</v>
      </c>
      <c r="H5" s="42" t="s">
        <v>2</v>
      </c>
      <c r="I5" s="25"/>
      <c r="J5" s="25"/>
      <c r="N5" s="25"/>
      <c r="O5" s="43"/>
      <c r="P5" s="43"/>
      <c r="R5" s="41" t="s">
        <v>2</v>
      </c>
      <c r="V5" s="26"/>
    </row>
    <row r="6" spans="2:22" ht="76.5" customHeight="1" thickTop="1" thickBot="1" x14ac:dyDescent="0.3">
      <c r="B6" s="44" t="s">
        <v>3</v>
      </c>
      <c r="C6" s="45" t="s">
        <v>22</v>
      </c>
      <c r="D6" s="45" t="s">
        <v>4</v>
      </c>
      <c r="E6" s="45" t="s">
        <v>20</v>
      </c>
      <c r="F6" s="45" t="s">
        <v>21</v>
      </c>
      <c r="G6" s="46" t="s">
        <v>5</v>
      </c>
      <c r="H6" s="46" t="s">
        <v>18</v>
      </c>
      <c r="I6" s="45" t="s">
        <v>23</v>
      </c>
      <c r="J6" s="45" t="s">
        <v>24</v>
      </c>
      <c r="K6" s="45" t="s">
        <v>35</v>
      </c>
      <c r="L6" s="45" t="s">
        <v>25</v>
      </c>
      <c r="M6" s="47" t="s">
        <v>26</v>
      </c>
      <c r="N6" s="45" t="s">
        <v>27</v>
      </c>
      <c r="O6" s="45" t="s">
        <v>30</v>
      </c>
      <c r="P6" s="45" t="s">
        <v>31</v>
      </c>
      <c r="Q6" s="45" t="s">
        <v>6</v>
      </c>
      <c r="R6" s="48" t="s">
        <v>7</v>
      </c>
      <c r="S6" s="47" t="s">
        <v>8</v>
      </c>
      <c r="T6" s="47" t="s">
        <v>9</v>
      </c>
      <c r="U6" s="45" t="s">
        <v>28</v>
      </c>
      <c r="V6" s="49" t="s">
        <v>29</v>
      </c>
    </row>
    <row r="7" spans="2:22" ht="259.5" customHeight="1" thickTop="1" thickBot="1" x14ac:dyDescent="0.3">
      <c r="B7" s="50">
        <v>1</v>
      </c>
      <c r="C7" s="51" t="s">
        <v>39</v>
      </c>
      <c r="D7" s="52">
        <v>3</v>
      </c>
      <c r="E7" s="53" t="s">
        <v>34</v>
      </c>
      <c r="F7" s="54" t="s">
        <v>40</v>
      </c>
      <c r="G7" s="5"/>
      <c r="H7" s="55" t="s">
        <v>19</v>
      </c>
      <c r="I7" s="56" t="s">
        <v>37</v>
      </c>
      <c r="J7" s="53" t="s">
        <v>33</v>
      </c>
      <c r="K7" s="57" t="s">
        <v>41</v>
      </c>
      <c r="L7" s="58"/>
      <c r="M7" s="59" t="s">
        <v>42</v>
      </c>
      <c r="N7" s="60" t="s">
        <v>43</v>
      </c>
      <c r="O7" s="61" t="s">
        <v>38</v>
      </c>
      <c r="P7" s="62">
        <f>D7*Q7</f>
        <v>8400</v>
      </c>
      <c r="Q7" s="63">
        <v>2800</v>
      </c>
      <c r="R7" s="6"/>
      <c r="S7" s="64">
        <f>D7*R7</f>
        <v>0</v>
      </c>
      <c r="T7" s="65" t="str">
        <f t="shared" ref="T7" si="0">IF(ISNUMBER(R7), IF(R7&gt;Q7,"NEVYHOVUJE","VYHOVUJE")," ")</f>
        <v xml:space="preserve"> </v>
      </c>
      <c r="U7" s="53" t="s">
        <v>44</v>
      </c>
      <c r="V7" s="53" t="s">
        <v>13</v>
      </c>
    </row>
    <row r="8" spans="2:22" ht="92.25" customHeight="1" thickBot="1" x14ac:dyDescent="0.3">
      <c r="B8" s="66">
        <v>2</v>
      </c>
      <c r="C8" s="67" t="s">
        <v>45</v>
      </c>
      <c r="D8" s="68">
        <v>2</v>
      </c>
      <c r="E8" s="69" t="s">
        <v>34</v>
      </c>
      <c r="F8" s="70" t="s">
        <v>48</v>
      </c>
      <c r="G8" s="7"/>
      <c r="H8" s="71" t="s">
        <v>19</v>
      </c>
      <c r="I8" s="72" t="s">
        <v>37</v>
      </c>
      <c r="J8" s="69" t="s">
        <v>19</v>
      </c>
      <c r="K8" s="73"/>
      <c r="L8" s="74"/>
      <c r="M8" s="75" t="s">
        <v>46</v>
      </c>
      <c r="N8" s="75" t="s">
        <v>47</v>
      </c>
      <c r="O8" s="76" t="s">
        <v>38</v>
      </c>
      <c r="P8" s="77">
        <f>D8*Q8</f>
        <v>3700</v>
      </c>
      <c r="Q8" s="78">
        <v>1850</v>
      </c>
      <c r="R8" s="8"/>
      <c r="S8" s="79">
        <f>D8*R8</f>
        <v>0</v>
      </c>
      <c r="T8" s="80" t="str">
        <f t="shared" ref="T8:T12" si="1">IF(ISNUMBER(R8), IF(R8&gt;Q8,"NEVYHOVUJE","VYHOVUJE")," ")</f>
        <v xml:space="preserve"> </v>
      </c>
      <c r="U8" s="69"/>
      <c r="V8" s="69" t="s">
        <v>15</v>
      </c>
    </row>
    <row r="9" spans="2:22" ht="38.25" customHeight="1" x14ac:dyDescent="0.25">
      <c r="B9" s="81">
        <v>3</v>
      </c>
      <c r="C9" s="82" t="s">
        <v>49</v>
      </c>
      <c r="D9" s="83">
        <v>2</v>
      </c>
      <c r="E9" s="84" t="s">
        <v>34</v>
      </c>
      <c r="F9" s="85" t="s">
        <v>55</v>
      </c>
      <c r="G9" s="3"/>
      <c r="H9" s="86" t="s">
        <v>19</v>
      </c>
      <c r="I9" s="87" t="s">
        <v>37</v>
      </c>
      <c r="J9" s="88" t="s">
        <v>19</v>
      </c>
      <c r="K9" s="89"/>
      <c r="L9" s="90"/>
      <c r="M9" s="91" t="s">
        <v>53</v>
      </c>
      <c r="N9" s="91" t="s">
        <v>54</v>
      </c>
      <c r="O9" s="92" t="s">
        <v>38</v>
      </c>
      <c r="P9" s="93">
        <f>D9*Q9</f>
        <v>1000</v>
      </c>
      <c r="Q9" s="94">
        <v>500</v>
      </c>
      <c r="R9" s="4"/>
      <c r="S9" s="95">
        <f>D9*R9</f>
        <v>0</v>
      </c>
      <c r="T9" s="96" t="str">
        <f t="shared" si="1"/>
        <v xml:space="preserve"> </v>
      </c>
      <c r="U9" s="88"/>
      <c r="V9" s="88" t="s">
        <v>15</v>
      </c>
    </row>
    <row r="10" spans="2:22" ht="38.25" customHeight="1" x14ac:dyDescent="0.25">
      <c r="B10" s="97">
        <v>4</v>
      </c>
      <c r="C10" s="98" t="s">
        <v>50</v>
      </c>
      <c r="D10" s="99">
        <v>2</v>
      </c>
      <c r="E10" s="100" t="s">
        <v>34</v>
      </c>
      <c r="F10" s="101" t="s">
        <v>56</v>
      </c>
      <c r="G10" s="1"/>
      <c r="H10" s="102" t="s">
        <v>19</v>
      </c>
      <c r="I10" s="103"/>
      <c r="J10" s="104"/>
      <c r="K10" s="105"/>
      <c r="L10" s="106"/>
      <c r="M10" s="107"/>
      <c r="N10" s="108"/>
      <c r="O10" s="109"/>
      <c r="P10" s="110">
        <f>D10*Q10</f>
        <v>500</v>
      </c>
      <c r="Q10" s="111">
        <v>250</v>
      </c>
      <c r="R10" s="2"/>
      <c r="S10" s="112">
        <f>D10*R10</f>
        <v>0</v>
      </c>
      <c r="T10" s="113" t="str">
        <f t="shared" si="1"/>
        <v xml:space="preserve"> </v>
      </c>
      <c r="U10" s="104"/>
      <c r="V10" s="104"/>
    </row>
    <row r="11" spans="2:22" ht="83.25" customHeight="1" x14ac:dyDescent="0.25">
      <c r="B11" s="97">
        <v>5</v>
      </c>
      <c r="C11" s="98" t="s">
        <v>51</v>
      </c>
      <c r="D11" s="99">
        <v>2</v>
      </c>
      <c r="E11" s="100" t="s">
        <v>34</v>
      </c>
      <c r="F11" s="101" t="s">
        <v>57</v>
      </c>
      <c r="G11" s="1"/>
      <c r="H11" s="102" t="s">
        <v>19</v>
      </c>
      <c r="I11" s="103"/>
      <c r="J11" s="104"/>
      <c r="K11" s="105"/>
      <c r="L11" s="106"/>
      <c r="M11" s="107"/>
      <c r="N11" s="108"/>
      <c r="O11" s="109"/>
      <c r="P11" s="110">
        <f>D11*Q11</f>
        <v>1400</v>
      </c>
      <c r="Q11" s="111">
        <v>700</v>
      </c>
      <c r="R11" s="2"/>
      <c r="S11" s="112">
        <f>D11*R11</f>
        <v>0</v>
      </c>
      <c r="T11" s="113" t="str">
        <f t="shared" si="1"/>
        <v xml:space="preserve"> </v>
      </c>
      <c r="U11" s="104"/>
      <c r="V11" s="114"/>
    </row>
    <row r="12" spans="2:22" ht="52.5" customHeight="1" thickBot="1" x14ac:dyDescent="0.3">
      <c r="B12" s="115">
        <v>6</v>
      </c>
      <c r="C12" s="116" t="s">
        <v>52</v>
      </c>
      <c r="D12" s="117">
        <v>2</v>
      </c>
      <c r="E12" s="118" t="s">
        <v>34</v>
      </c>
      <c r="F12" s="119" t="s">
        <v>58</v>
      </c>
      <c r="G12" s="9"/>
      <c r="H12" s="120" t="s">
        <v>19</v>
      </c>
      <c r="I12" s="103"/>
      <c r="J12" s="104"/>
      <c r="K12" s="105"/>
      <c r="L12" s="106"/>
      <c r="M12" s="107"/>
      <c r="N12" s="108"/>
      <c r="O12" s="109"/>
      <c r="P12" s="121">
        <f>D12*Q12</f>
        <v>6000</v>
      </c>
      <c r="Q12" s="122">
        <v>3000</v>
      </c>
      <c r="R12" s="10"/>
      <c r="S12" s="123">
        <f>D12*R12</f>
        <v>0</v>
      </c>
      <c r="T12" s="124" t="str">
        <f t="shared" si="1"/>
        <v xml:space="preserve"> </v>
      </c>
      <c r="U12" s="104"/>
      <c r="V12" s="118" t="s">
        <v>13</v>
      </c>
    </row>
    <row r="13" spans="2:22" ht="85.5" customHeight="1" x14ac:dyDescent="0.25">
      <c r="B13" s="125">
        <v>7</v>
      </c>
      <c r="C13" s="126" t="s">
        <v>59</v>
      </c>
      <c r="D13" s="127">
        <v>3</v>
      </c>
      <c r="E13" s="128" t="s">
        <v>34</v>
      </c>
      <c r="F13" s="129" t="s">
        <v>64</v>
      </c>
      <c r="G13" s="11"/>
      <c r="H13" s="130" t="s">
        <v>19</v>
      </c>
      <c r="I13" s="131" t="s">
        <v>37</v>
      </c>
      <c r="J13" s="88" t="s">
        <v>33</v>
      </c>
      <c r="K13" s="132" t="s">
        <v>70</v>
      </c>
      <c r="L13" s="90"/>
      <c r="M13" s="133" t="s">
        <v>61</v>
      </c>
      <c r="N13" s="133" t="s">
        <v>43</v>
      </c>
      <c r="O13" s="92" t="s">
        <v>38</v>
      </c>
      <c r="P13" s="134">
        <f>D13*Q13</f>
        <v>1950</v>
      </c>
      <c r="Q13" s="135">
        <v>650</v>
      </c>
      <c r="R13" s="12"/>
      <c r="S13" s="136">
        <f>D13*R13</f>
        <v>0</v>
      </c>
      <c r="T13" s="137" t="str">
        <f t="shared" ref="T13:T15" si="2">IF(ISNUMBER(R13), IF(R13&gt;Q13,"NEVYHOVUJE","VYHOVUJE")," ")</f>
        <v xml:space="preserve"> </v>
      </c>
      <c r="U13" s="128" t="s">
        <v>62</v>
      </c>
      <c r="V13" s="88" t="s">
        <v>14</v>
      </c>
    </row>
    <row r="14" spans="2:22" ht="156.75" customHeight="1" thickBot="1" x14ac:dyDescent="0.3">
      <c r="B14" s="138">
        <v>8</v>
      </c>
      <c r="C14" s="139" t="s">
        <v>60</v>
      </c>
      <c r="D14" s="140">
        <v>1</v>
      </c>
      <c r="E14" s="141" t="s">
        <v>34</v>
      </c>
      <c r="F14" s="142" t="s">
        <v>65</v>
      </c>
      <c r="G14" s="15"/>
      <c r="H14" s="143" t="s">
        <v>19</v>
      </c>
      <c r="I14" s="144"/>
      <c r="J14" s="145"/>
      <c r="K14" s="146"/>
      <c r="L14" s="147"/>
      <c r="M14" s="148"/>
      <c r="N14" s="149"/>
      <c r="O14" s="150"/>
      <c r="P14" s="151">
        <f>D14*Q14</f>
        <v>3400</v>
      </c>
      <c r="Q14" s="152">
        <v>3400</v>
      </c>
      <c r="R14" s="16"/>
      <c r="S14" s="153">
        <f>D14*R14</f>
        <v>0</v>
      </c>
      <c r="T14" s="154" t="str">
        <f t="shared" si="2"/>
        <v xml:space="preserve"> </v>
      </c>
      <c r="U14" s="141" t="s">
        <v>63</v>
      </c>
      <c r="V14" s="145"/>
    </row>
    <row r="15" spans="2:22" ht="120" customHeight="1" thickBot="1" x14ac:dyDescent="0.3">
      <c r="B15" s="155">
        <v>9</v>
      </c>
      <c r="C15" s="156" t="s">
        <v>66</v>
      </c>
      <c r="D15" s="157">
        <v>5</v>
      </c>
      <c r="E15" s="158" t="s">
        <v>34</v>
      </c>
      <c r="F15" s="159" t="s">
        <v>69</v>
      </c>
      <c r="G15" s="13"/>
      <c r="H15" s="160" t="s">
        <v>19</v>
      </c>
      <c r="I15" s="161" t="s">
        <v>37</v>
      </c>
      <c r="J15" s="158" t="s">
        <v>19</v>
      </c>
      <c r="K15" s="162"/>
      <c r="L15" s="163"/>
      <c r="M15" s="164" t="s">
        <v>67</v>
      </c>
      <c r="N15" s="164" t="s">
        <v>68</v>
      </c>
      <c r="O15" s="165" t="s">
        <v>38</v>
      </c>
      <c r="P15" s="166">
        <f>D15*Q15</f>
        <v>8000</v>
      </c>
      <c r="Q15" s="167">
        <v>1600</v>
      </c>
      <c r="R15" s="14"/>
      <c r="S15" s="168">
        <f>D15*R15</f>
        <v>0</v>
      </c>
      <c r="T15" s="169" t="str">
        <f t="shared" si="2"/>
        <v xml:space="preserve"> </v>
      </c>
      <c r="U15" s="158"/>
      <c r="V15" s="158" t="s">
        <v>16</v>
      </c>
    </row>
    <row r="16" spans="2:22" ht="13.5" customHeight="1" thickTop="1" thickBot="1" x14ac:dyDescent="0.3">
      <c r="C16" s="21"/>
      <c r="D16" s="21"/>
      <c r="E16" s="21"/>
      <c r="F16" s="21"/>
      <c r="G16" s="21"/>
      <c r="H16" s="21"/>
      <c r="I16" s="21"/>
      <c r="J16" s="21"/>
      <c r="N16" s="21"/>
      <c r="O16" s="21"/>
      <c r="P16" s="21"/>
      <c r="S16" s="170"/>
    </row>
    <row r="17" spans="2:22" ht="60.75" customHeight="1" thickTop="1" thickBot="1" x14ac:dyDescent="0.3">
      <c r="B17" s="171" t="s">
        <v>10</v>
      </c>
      <c r="C17" s="172"/>
      <c r="D17" s="172"/>
      <c r="E17" s="172"/>
      <c r="F17" s="172"/>
      <c r="G17" s="172"/>
      <c r="H17" s="173"/>
      <c r="I17" s="174"/>
      <c r="J17" s="174"/>
      <c r="K17" s="174"/>
      <c r="L17" s="175"/>
      <c r="M17" s="26"/>
      <c r="N17" s="26"/>
      <c r="O17" s="176"/>
      <c r="P17" s="176"/>
      <c r="Q17" s="177" t="s">
        <v>11</v>
      </c>
      <c r="R17" s="178" t="s">
        <v>12</v>
      </c>
      <c r="S17" s="179"/>
      <c r="T17" s="180"/>
      <c r="U17" s="43"/>
      <c r="V17" s="181"/>
    </row>
    <row r="18" spans="2:22" ht="33" customHeight="1" thickTop="1" thickBot="1" x14ac:dyDescent="0.3">
      <c r="B18" s="182" t="s">
        <v>17</v>
      </c>
      <c r="C18" s="182"/>
      <c r="D18" s="182"/>
      <c r="E18" s="182"/>
      <c r="F18" s="182"/>
      <c r="G18" s="182"/>
      <c r="H18" s="182"/>
      <c r="I18" s="182"/>
      <c r="J18" s="182"/>
      <c r="L18" s="23"/>
      <c r="M18" s="23"/>
      <c r="N18" s="23"/>
      <c r="O18" s="183"/>
      <c r="P18" s="183"/>
      <c r="Q18" s="184">
        <f>SUM(P7:P15)</f>
        <v>34350</v>
      </c>
      <c r="R18" s="185">
        <f>SUM(S7:S15)</f>
        <v>0</v>
      </c>
      <c r="S18" s="186"/>
      <c r="T18" s="187"/>
    </row>
    <row r="19" spans="2:22" ht="14.25" customHeight="1" thickTop="1" x14ac:dyDescent="0.25"/>
    <row r="20" spans="2:22" ht="14.25" customHeight="1" x14ac:dyDescent="0.25"/>
    <row r="21" spans="2:22" ht="42" customHeight="1" x14ac:dyDescent="0.25">
      <c r="B21" s="189" t="s">
        <v>32</v>
      </c>
      <c r="C21" s="189"/>
      <c r="D21" s="189"/>
      <c r="E21" s="189"/>
      <c r="F21" s="189"/>
      <c r="G21" s="189"/>
    </row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APj7LXNaoddtD8MORctL9HEkdbou2GMT2EAqwdstMOF+eJsTMvWMCGlAiGkAKSY5qfd62b7qdYvED9joUC4Wrg==" saltValue="HwD6nxr3wuMOgICVzXys5A==" spinCount="100000" sheet="1" objects="1" scenarios="1"/>
  <mergeCells count="23">
    <mergeCell ref="U9:U12"/>
    <mergeCell ref="V9:V11"/>
    <mergeCell ref="L9:L12"/>
    <mergeCell ref="B1:D1"/>
    <mergeCell ref="B17:G17"/>
    <mergeCell ref="R17:T17"/>
    <mergeCell ref="B21:G21"/>
    <mergeCell ref="R18:T18"/>
    <mergeCell ref="B18:J18"/>
    <mergeCell ref="I9:I12"/>
    <mergeCell ref="J9:J12"/>
    <mergeCell ref="K9:K12"/>
    <mergeCell ref="O9:O12"/>
    <mergeCell ref="M9:M12"/>
    <mergeCell ref="N9:N12"/>
    <mergeCell ref="I13:I14"/>
    <mergeCell ref="J13:J14"/>
    <mergeCell ref="K13:K14"/>
    <mergeCell ref="V13:V14"/>
    <mergeCell ref="L13:L14"/>
    <mergeCell ref="M13:M14"/>
    <mergeCell ref="N13:N14"/>
    <mergeCell ref="O13:O14"/>
  </mergeCells>
  <conditionalFormatting sqref="B7:B15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5">
    <cfRule type="containsBlanks" dxfId="9" priority="5">
      <formula>LEN(TRIM(D7))=0</formula>
    </cfRule>
  </conditionalFormatting>
  <conditionalFormatting sqref="G7:H15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5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5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:J9 J13 J15" xr:uid="{C94306C9-61CF-4E17-91AB-BD47E1DFF943}">
      <formula1>"ANO,NE"</formula1>
    </dataValidation>
    <dataValidation type="list" showInputMessage="1" showErrorMessage="1" sqref="E7:E15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V7:V9 V12:V13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2024-10-25T08:26:48Z</cp:lastPrinted>
  <dcterms:created xsi:type="dcterms:W3CDTF">2014-03-05T12:43:32Z</dcterms:created>
  <dcterms:modified xsi:type="dcterms:W3CDTF">2024-11-06T07:48:47Z</dcterms:modified>
</cp:coreProperties>
</file>